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1-отчет\Год\Паспорта\"/>
    </mc:Choice>
  </mc:AlternateContent>
  <bookViews>
    <workbookView xWindow="1605" yWindow="585" windowWidth="19320" windowHeight="1164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A15" i="23" l="1"/>
  <c r="A12" i="23"/>
  <c r="A5" i="23"/>
  <c r="T58" i="15" l="1"/>
  <c r="B29" i="22" l="1"/>
  <c r="B37" i="22" s="1"/>
  <c r="A5" i="22" l="1"/>
  <c r="A5" i="5"/>
  <c r="A4" i="15"/>
  <c r="A5" i="16"/>
  <c r="A5" i="19"/>
  <c r="A5" i="10"/>
  <c r="A4" i="17"/>
  <c r="A5" i="6"/>
  <c r="A6" i="13"/>
  <c r="A4" i="12"/>
  <c r="G58" i="15" l="1"/>
  <c r="F58" i="15"/>
  <c r="E58" i="15"/>
  <c r="G30" i="15"/>
  <c r="F30" i="15"/>
  <c r="E30" i="15"/>
  <c r="H30" i="15"/>
  <c r="AK25" i="19" s="1"/>
  <c r="G24" i="15"/>
  <c r="F24" i="15"/>
  <c r="E24"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C27" i="15" l="1"/>
  <c r="C48" i="7"/>
  <c r="AC58" i="15"/>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<sst xmlns="http://schemas.openxmlformats.org/spreadsheetml/2006/main" count="1089" uniqueCount="538">
  <si>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</si>
  <si>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</si>
  <si>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</si>
  <si>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</si>
  <si>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</si>
  <si>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</si>
  <si>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</si>
  <si>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</si>
  <si>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</si>
  <si>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</si>
  <si>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</si>
  <si>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</si>
  <si>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</si>
  <si>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</si>
  <si>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</si>
  <si>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</si>
  <si>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</si>
  <si>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</si>
  <si>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</si>
  <si>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</si>
  <si>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</si>
  <si>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</si>
  <si>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</si>
  <si>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</si>
  <si>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</si>
  <si>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</si>
  <si>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</si>
  <si>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</si>
  <si>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</si>
  <si>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</si>
  <si>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</si>
  <si>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</si>
  <si>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</si>
  <si>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</si>
  <si>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</si>
  <si>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</si>
  <si>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</si>
  <si>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</si>
  <si>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</si>
  <si>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</si>
  <si>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</si>
  <si>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</si>
  <si>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</si>
  <si>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</si>
  <si>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</si>
  <si>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</si>
  <si>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</si>
  <si>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</si>
  <si>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</si>
  <si>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</si>
  <si>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</si>
  <si>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</si>
  <si>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</si>
  <si>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</si>
  <si>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</si>
  <si>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</si>
  <si>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</si>
  <si>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</si>
  <si>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</si>
  <si>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</si>
  <si>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</si>
  <si>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</si>
  <si>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</si>
  <si>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</si>
  <si>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</si>
  <si>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</si>
  <si>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</si>
  <si>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</si>
  <si>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</si>
  <si>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</si>
  <si>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</si>
  <si>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</si>
  <si>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</si>
  <si>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</si>
  <si>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</si>
  <si>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</si>
  <si>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</si>
  <si>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</si>
  <si>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</si>
  <si>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</si>
  <si>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</si>
  <si>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</si>
  <si>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</si>
  <si>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</si>
  <si>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</si>
  <si>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</si>
  <si>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</si>
  <si>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</si>
  <si>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</si>
  <si>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</si>
  <si>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</si>
  <si>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</si>
  <si>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</si>
  <si>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</si>
  <si>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</si>
  <si>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</si>
  <si>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</si>
  <si>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</si>
  <si>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</si>
  <si>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</si>
  <si>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</si>
  <si>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</si>
  <si>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</si>
  <si>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</si>
  <si>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</si>
  <si>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</si>
  <si>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</si>
  <si>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</si>
  <si>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</si>
  <si>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</si>
  <si>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</si>
  <si>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</si>
  <si>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</si>
  <si>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</si>
  <si>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</si>
  <si>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</si>
  <si>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</si>
  <si>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</si>
  <si>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</si>
  <si>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</si>
  <si>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</si>
  <si>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</si>
  <si>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</si>
  <si>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</si>
  <si>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</si>
  <si>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</si>
  <si>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</si>
  <si>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</si>
  <si>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</si>
  <si>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</si>
  <si>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</si>
  <si>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</si>
  <si>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</si>
  <si>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</si>
  <si>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</si>
  <si>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</si>
  <si>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</si>
  <si>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</si>
  <si>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</si>
  <si>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</si>
  <si>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</si>
  <si>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</si>
  <si>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</si>
  <si>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</si>
  <si>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</si>
  <si>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</si>
  <si>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</si>
  <si>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</si>
  <si>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</si>
  <si>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</si>
  <si>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</si>
  <si>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</si>
  <si>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</si>
  <si>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</si>
  <si>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</si>
  <si>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</si>
  <si>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</si>
  <si>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</si>
  <si>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</si>
  <si>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</si>
  <si>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</si>
  <si>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</si>
  <si>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</si>
  <si>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</si>
  <si>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</si>
  <si>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</si>
  <si>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</si>
  <si>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</si>
  <si>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</si>
  <si>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</si>
  <si>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</si>
  <si>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</si>
  <si>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</si>
  <si>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</si>
  <si>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</si>
  <si>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</si>
  <si>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</si>
  <si>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</si>
  <si>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</si>
  <si>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</si>
  <si>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</si>
  <si>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</si>
  <si>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</si>
  <si>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</si>
  <si>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</si>
  <si>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</si>
  <si>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</si>
  <si>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</si>
  <si>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</si>
  <si>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</si>
  <si>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</si>
  <si>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</si>
  <si>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</si>
  <si>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</si>
  <si>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</si>
  <si>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</si>
  <si>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</si>
  <si>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</si>
  <si>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</si>
  <si>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</si>
  <si>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</si>
  <si>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</si>
  <si>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</si>
  <si>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</si>
  <si>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</si>
  <si>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</si>
  <si>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</si>
  <si>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</si>
  <si>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</si>
  <si>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</si>
  <si>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</si>
  <si>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</si>
  <si>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</si>
  <si>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</si>
  <si>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</si>
  <si>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</si>
  <si>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</si>
  <si>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</si>
  <si>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</si>
  <si>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</si>
  <si>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</si>
  <si>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</si>
  <si>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</si>
  <si>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</si>
  <si>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</si>
  <si>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</si>
  <si>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</si>
  <si>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</si>
  <si>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</si>
  <si>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</si>
  <si>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</si>
  <si>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</si>
  <si>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</si>
  <si>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</si>
  <si>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</si>
  <si>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</si>
  <si>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</si>
  <si>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</si>
  <si>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</si>
  <si>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</si>
  <si>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</si>
  <si>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</si>
  <si>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</si>
  <si>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</si>
  <si>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</si>
  <si>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</si>
  <si>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</si>
  <si>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</si>
  <si>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</si>
  <si>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</si>
  <si>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</si>
  <si>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</si>
  <si>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</si>
  <si>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</si>
  <si>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</si>
  <si>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</si>
  <si>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</si>
  <si>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</si>
  <si>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</si>
  <si>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</si>
  <si>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</si>
  <si>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</si>
  <si>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</si>
  <si>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</si>
  <si>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</si>
  <si>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</si>
  <si>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</si>
  <si>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</si>
  <si>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</si>
  <si>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</si>
  <si>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</si>
  <si>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</si>
  <si>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</si>
  <si>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</si>
  <si>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</si>
  <si>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</si>
  <si>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</si>
  <si>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</si>
  <si>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</si>
  <si>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</si>
  <si>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</si>
  <si>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</si>
  <si>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</si>
  <si>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</si>
  <si>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</si>
  <si>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</si>
  <si>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</si>
  <si>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</si>
  <si>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</si>
  <si>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</si>
  <si>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</si>
  <si>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</si>
  <si>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</si>
  <si>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</si>
  <si>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</si>
  <si>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</si>
  <si>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</si>
  <si>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</si>
  <si>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</si>
  <si>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</si>
  <si>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</si>
  <si>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</si>
  <si>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</si>
  <si>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</si>
  <si>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</si>
  <si>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</si>
  <si>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</si>
  <si>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</si>
  <si>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</si>
  <si>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</si>
  <si>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</si>
  <si>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</si>
  <si>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</si>
  <si>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</si>
  <si>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</si>
  <si>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</si>
  <si>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</si>
  <si>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</si>
  <si>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</si>
  <si>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</si>
  <si>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</si>
  <si>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</si>
  <si>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</si>
  <si>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</si>
  <si>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</si>
  <si>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</si>
  <si>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</si>
  <si>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</si>
  <si>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</si>
  <si>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</si>
  <si>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</si>
  <si>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</si>
  <si>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</si>
  <si>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</si>
  <si>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</si>
  <si>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</si>
  <si>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</si>
  <si>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</si>
  <si>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</si>
  <si>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</si>
  <si>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</si>
  <si>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</si>
  <si>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</si>
  <si>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</si>
  <si>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</si>
  <si>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</si>
  <si>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</si>
  <si>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</si>
  <si>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</si>
  <si>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</si>
  <si>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</si>
  <si>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</si>
  <si>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</si>
  <si>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</si>
  <si>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</si>
  <si>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</si>
  <si>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</si>
  <si>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</si>
  <si>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</si>
  <si>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</si>
  <si>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</si>
  <si>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</si>
  <si>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</si>
  <si>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</si>
  <si>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</si>
  <si>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</si>
  <si>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</si>
  <si>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</si>
  <si>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</si>
  <si>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</si>
  <si>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</si>
  <si>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</si>
  <si>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</si>
  <si>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</si>
  <si>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</si>
  <si>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</si>
  <si>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</si>
  <si>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</si>
  <si>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</si>
  <si>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</si>
  <si>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</si>
  <si>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</si>
  <si>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</si>
  <si>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</si>
  <si>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</si>
  <si>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</si>
  <si>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</si>
  <si>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</si>
  <si>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</si>
  <si>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</si>
  <si>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</si>
  <si>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</si>
  <si>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</si>
  <si>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</si>
  <si>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</si>
  <si>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</si>
  <si>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</si>
  <si>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</si>
  <si>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</si>
  <si>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</si>
  <si>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</si>
  <si>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</si>
  <si>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</si>
  <si>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</si>
  <si>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</si>
  <si>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</si>
  <si>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</si>
  <si>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</si>
  <si>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</si>
  <si>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</si>
  <si>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</si>
  <si>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</si>
  <si>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</si>
  <si>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</si>
  <si>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</si>
  <si>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</si>
  <si>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</si>
  <si>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</si>
  <si>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</si>
  <si>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</si>
  <si>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</si>
  <si>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</si>
  <si>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</si>
  <si>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</si>
  <si>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</si>
  <si>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</si>
  <si>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</si>
  <si>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</si>
  <si>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</si>
  <si>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</si>
  <si>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</si>
  <si>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</si>
  <si>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</si>
  <si>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</si>
  <si>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</si>
  <si>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</si>
  <si>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</si>
  <si>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</si>
  <si>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</si>
  <si>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</si>
  <si>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</si>
  <si>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</si>
  <si>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</si>
  <si>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</si>
  <si>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</si>
  <si>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</si>
  <si>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</si>
  <si>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</si>
  <si>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</si>
  <si>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</si>
  <si>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</si>
  <si>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</si>
  <si>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</si>
  <si>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</si>
  <si>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</si>
  <si>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</si>
  <si>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</si>
  <si>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</si>
  <si>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</si>
  <si>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</si>
  <si>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</si>
  <si>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</si>
  <si>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</si>
  <si>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</si>
  <si>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</si>
  <si>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</si>
  <si>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</si>
  <si>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</si>
  <si>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</si>
  <si>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</si>
  <si>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</si>
  <si>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</si>
  <si>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</si>
  <si>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</si>
  <si>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</si>
  <si>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</si>
  <si>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</si>
  <si>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</si>
  <si>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</si>
  <si>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</si>
  <si>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</si>
  <si>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</si>
  <si>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</si>
  <si>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</si>
  <si>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</si>
  <si>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</si>
  <si>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</si>
  <si>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</si>
  <si>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</si>
  <si>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</si>
  <si>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</si>
  <si>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</si>
  <si>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</si>
  <si>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</si>
  <si>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</si>
  <si>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</si>
  <si>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</si>
  <si>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</si>
  <si>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</si>
  <si>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</si>
  <si>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</si>
  <si>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</si>
  <si>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</si>
  <si>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</si>
  <si>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</si>
  <si>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</si>
  <si>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</si>
  <si>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</si>
  <si>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</si>
  <si>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</si>
  <si>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</si>
  <si>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ТП-519</t>
  </si>
  <si>
    <t>РУ-0,4 кВ ТП-519</t>
  </si>
  <si>
    <t>РУ-0,4кВ ТП-519</t>
  </si>
  <si>
    <t>2021</t>
  </si>
  <si>
    <t>1986</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</si>
  <si>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</si>
  <si>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</si>
  <si>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</si>
  <si>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</si>
  <si>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</si>
  <si>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</si>
  <si>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</si>
  <si>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ТП-519 РУ-0,4 кВ</t>
  </si>
  <si>
    <t>Акт б/н от 10.07.2020г., МУП "Троицкая электросеть", ООО "ТСГ-ТРЕЙД", МТУ Ростехнадзора</t>
  </si>
  <si>
    <t>Электроустановка рекомендована к реконструкции</t>
  </si>
  <si>
    <t>Реконструкция ТП-519. Замена 10 низковольтных панелей в РУ-0,4кВ</t>
  </si>
  <si>
    <t>L_1.1.1.2021</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</si>
  <si>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</si>
  <si>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</si>
  <si>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</si>
  <si>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</si>
  <si>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</si>
  <si>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(ЦТП, торговый центр,  рынок) и потребителей бытового сектора в многоквартирных жилых домах и частном секторе.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</si>
  <si>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замена линейных ячеек с добавлением одной дополнительной ячейки.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</si>
  <si>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 xml:space="preserve"> В РУ-0,4 кВ ТП-519 производится замена панелей ЩО-70 - 9шт. на современные ЩО-70 - 10 ячеек с автоматическими выключателями, с добавлением дополнительной линейной ячейки, для распределения существующих присоединений и создания резерва для подключения новых абонентов. </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</si>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</sst>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7" fillId="0" borderId="0" xfId="0" applyFont="1" applyAlignment="1">
      <alignment horizontal="center"/>
    </xf>
    <xf numFmtId="0" fontId="63" fillId="0" borderId="0" xfId="0" applyFont="1" applyAlignment="1">
      <alignment horizont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17" fontId="11" fillId="0" borderId="1" xfId="2" applyNumberFormat="1" applyFont="1" applyBorder="1" applyAlignment="1">
      <alignment horizontal="center"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97580880"/>
        <c:axId val="397575392"/>
      </c:lineChart>
      <c:catAx>
        <c:axId val="397580880"/>
        <c:scaling>
          <c:orientation val="minMax"/>
        </c:scaling>
        <c:delete val="0"/>
        <c:axPos val="b"/>
        <c:numFmt formatCode="General" sourceLinked="1"/>
        <c:majorTickMark val="out"/>
        <c:minorTickMark val="none"/>
        <c:tickLblPos val="nextTo"/>
        <c:crossAx val="397575392"/>
        <c:crosses val="autoZero"/>
        <c:auto val="1"/>
        <c:lblAlgn val="ctr"/>
        <c:lblOffset val="100"/>
        <c:noMultiLvlLbl val="0"/>
      </c:catAx>
      <c:valAx>
        <c:axId val="3975753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975808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8" sqref="C48"/>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2" t="s">
        <v>510</v>
      </c>
      <c r="B5" s="242"/>
      <c r="C5" s="242"/>
      <c r="D5" s="185"/>
      <c r="E5" s="185"/>
      <c r="F5" s="185"/>
      <c r="G5" s="185"/>
      <c r="H5" s="185"/>
      <c r="I5" s="185"/>
      <c r="J5" s="185"/>
    </row>
    <row r="6" spans="1:22" s="10" customFormat="1" ht="18.75" x14ac:dyDescent="0.3">
      <c r="A6" s="15"/>
      <c r="F6" s="14"/>
      <c r="G6" s="14"/>
      <c r="H6" s="13"/>
    </row>
    <row r="7" spans="1:22" s="10" customFormat="1" ht="18.75" x14ac:dyDescent="0.2">
      <c r="A7" s="246" t="s">
        <v>8</v>
      </c>
      <c r="B7" s="246"/>
      <c r="C7" s="246"/>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7" t="s">
        <v>479</v>
      </c>
      <c r="B9" s="247"/>
      <c r="C9" s="247"/>
      <c r="D9" s="6"/>
      <c r="E9" s="6"/>
      <c r="F9" s="6"/>
      <c r="G9" s="6"/>
      <c r="H9" s="6"/>
      <c r="I9" s="11"/>
      <c r="J9" s="11"/>
      <c r="K9" s="11"/>
      <c r="L9" s="11"/>
      <c r="M9" s="11"/>
      <c r="N9" s="11"/>
      <c r="O9" s="11"/>
      <c r="P9" s="11"/>
      <c r="Q9" s="11"/>
      <c r="R9" s="11"/>
      <c r="S9" s="11"/>
      <c r="T9" s="11"/>
      <c r="U9" s="11"/>
      <c r="V9" s="11"/>
    </row>
    <row r="10" spans="1:22" s="10" customFormat="1" ht="18.75" x14ac:dyDescent="0.2">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8" t="s">
        <v>527</v>
      </c>
      <c r="B12" s="248"/>
      <c r="C12" s="248"/>
      <c r="D12" s="6"/>
      <c r="E12" s="6"/>
      <c r="F12" s="6"/>
      <c r="G12" s="6"/>
      <c r="H12" s="6"/>
      <c r="I12" s="11"/>
      <c r="J12" s="11"/>
      <c r="K12" s="11"/>
      <c r="L12" s="11"/>
      <c r="M12" s="11"/>
      <c r="N12" s="11"/>
      <c r="O12" s="11"/>
      <c r="P12" s="11"/>
      <c r="Q12" s="11"/>
      <c r="R12" s="11"/>
      <c r="S12" s="11"/>
      <c r="T12" s="11"/>
      <c r="U12" s="11"/>
      <c r="V12" s="11"/>
    </row>
    <row r="13" spans="1:22" s="10" customFormat="1" ht="18.75" x14ac:dyDescent="0.2">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7" t="s">
        <v>526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501</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9"/>
      <c r="B39" s="240"/>
      <c r="C39" s="241"/>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501</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8">
        <f>'6.2. Паспорт фин осв ввод'!AB27</f>
        <v>3.1749999999999998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9">
        <f>C48</f>
        <v>3.1749999999999998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8" activePane="bottomRight" state="frozen"/>
      <selection activeCell="A20" sqref="A20"/>
      <selection pane="topRight" activeCell="E20" sqref="E20"/>
      <selection pane="bottomLeft" activeCell="A25" sqref="A25"/>
      <selection pane="bottomRight" activeCell="K35" sqref="K35"/>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9.57031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75" x14ac:dyDescent="0.3">
      <c r="A5" s="63"/>
      <c r="B5" s="63"/>
      <c r="C5" s="63"/>
      <c r="D5" s="63"/>
      <c r="E5" s="63"/>
      <c r="F5" s="63"/>
      <c r="L5" s="63"/>
      <c r="M5" s="63"/>
      <c r="AC5" s="13"/>
    </row>
    <row r="6" spans="1:29"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7" t="str">
        <f>'6.1. Паспорт сетевой график'!A12:L12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6" t="s">
        <v>187</v>
      </c>
      <c r="B20" s="376" t="s">
        <v>186</v>
      </c>
      <c r="C20" s="365" t="s">
        <v>185</v>
      </c>
      <c r="D20" s="365"/>
      <c r="E20" s="378" t="s">
        <v>184</v>
      </c>
      <c r="F20" s="378"/>
      <c r="G20" s="376" t="s">
        <v>518</v>
      </c>
      <c r="H20" s="384" t="s">
        <v>519</v>
      </c>
      <c r="I20" s="385"/>
      <c r="J20" s="385"/>
      <c r="K20" s="385"/>
      <c r="L20" s="384" t="s">
        <v>520</v>
      </c>
      <c r="M20" s="385"/>
      <c r="N20" s="385"/>
      <c r="O20" s="385"/>
      <c r="P20" s="384" t="s">
        <v>521</v>
      </c>
      <c r="Q20" s="385"/>
      <c r="R20" s="385"/>
      <c r="S20" s="385"/>
      <c r="T20" s="384" t="s">
        <v>522</v>
      </c>
      <c r="U20" s="385"/>
      <c r="V20" s="385"/>
      <c r="W20" s="385"/>
      <c r="X20" s="384" t="s">
        <v>528</v>
      </c>
      <c r="Y20" s="385"/>
      <c r="Z20" s="385"/>
      <c r="AA20" s="385"/>
      <c r="AB20" s="380" t="s">
        <v>183</v>
      </c>
      <c r="AC20" s="381"/>
      <c r="AD20" s="87"/>
      <c r="AE20" s="87"/>
      <c r="AF20" s="87"/>
    </row>
    <row r="21" spans="1:32" ht="99.75" customHeight="1" x14ac:dyDescent="0.25">
      <c r="A21" s="377"/>
      <c r="B21" s="377"/>
      <c r="C21" s="365"/>
      <c r="D21" s="365"/>
      <c r="E21" s="378"/>
      <c r="F21" s="378"/>
      <c r="G21" s="377"/>
      <c r="H21" s="365" t="s">
        <v>2</v>
      </c>
      <c r="I21" s="365"/>
      <c r="J21" s="365" t="s">
        <v>508</v>
      </c>
      <c r="K21" s="365"/>
      <c r="L21" s="365" t="s">
        <v>2</v>
      </c>
      <c r="M21" s="365"/>
      <c r="N21" s="365" t="s">
        <v>508</v>
      </c>
      <c r="O21" s="365"/>
      <c r="P21" s="365" t="s">
        <v>2</v>
      </c>
      <c r="Q21" s="365"/>
      <c r="R21" s="365" t="s">
        <v>508</v>
      </c>
      <c r="S21" s="365"/>
      <c r="T21" s="365" t="s">
        <v>2</v>
      </c>
      <c r="U21" s="365"/>
      <c r="V21" s="365" t="s">
        <v>508</v>
      </c>
      <c r="W21" s="365"/>
      <c r="X21" s="365" t="s">
        <v>2</v>
      </c>
      <c r="Y21" s="365"/>
      <c r="Z21" s="365" t="s">
        <v>181</v>
      </c>
      <c r="AA21" s="365"/>
      <c r="AB21" s="382"/>
      <c r="AC21" s="383"/>
    </row>
    <row r="22" spans="1:32" ht="89.25" customHeight="1" x14ac:dyDescent="0.25">
      <c r="A22" s="372"/>
      <c r="B22" s="372"/>
      <c r="C22" s="84" t="s">
        <v>2</v>
      </c>
      <c r="D22" s="84" t="s">
        <v>10</v>
      </c>
      <c r="E22" s="86" t="s">
        <v>529</v>
      </c>
      <c r="F22" s="86" t="s">
        <v>530</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3">
        <f>AB24</f>
        <v>3.1749999999999998</v>
      </c>
      <c r="D24" s="83">
        <f>AC24</f>
        <v>3.5979999999999999</v>
      </c>
      <c r="E24" s="83">
        <f t="shared" ref="E24:G24" si="1">SUM(E25:E29)</f>
        <v>0</v>
      </c>
      <c r="F24" s="83">
        <f t="shared" si="1"/>
        <v>0</v>
      </c>
      <c r="G24" s="83">
        <f t="shared" si="1"/>
        <v>0</v>
      </c>
      <c r="H24" s="83">
        <f>SUM(H25:H29)</f>
        <v>3.1749999999999998</v>
      </c>
      <c r="I24" s="220">
        <f t="shared" ref="I24:AA24" si="2">SUM(I25:I29)</f>
        <v>3</v>
      </c>
      <c r="J24" s="220">
        <f t="shared" si="2"/>
        <v>3.5979999999999999</v>
      </c>
      <c r="K24" s="220">
        <f t="shared" si="2"/>
        <v>4</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3.1749999999999998</v>
      </c>
      <c r="AC24" s="83">
        <f>J24+N24+R24+V24+Z24</f>
        <v>3.5979999999999999</v>
      </c>
    </row>
    <row r="25" spans="1:32" ht="24" customHeight="1" x14ac:dyDescent="0.25">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3">
        <f t="shared" si="3"/>
        <v>3.1749999999999998</v>
      </c>
      <c r="D27" s="83">
        <f t="shared" si="4"/>
        <v>3.5979999999999999</v>
      </c>
      <c r="E27" s="75"/>
      <c r="F27" s="75"/>
      <c r="G27" s="47"/>
      <c r="H27" s="47">
        <v>3.1749999999999998</v>
      </c>
      <c r="I27" s="47">
        <v>3</v>
      </c>
      <c r="J27" s="47">
        <v>3.5979999999999999</v>
      </c>
      <c r="K27" s="47">
        <v>4</v>
      </c>
      <c r="L27" s="47"/>
      <c r="M27" s="47"/>
      <c r="N27" s="47"/>
      <c r="O27" s="75"/>
      <c r="P27" s="75"/>
      <c r="Q27" s="75"/>
      <c r="R27" s="75"/>
      <c r="S27" s="229"/>
      <c r="T27" s="75"/>
      <c r="U27" s="75"/>
      <c r="V27" s="75"/>
      <c r="W27" s="75"/>
      <c r="X27" s="75"/>
      <c r="Y27" s="75"/>
      <c r="Z27" s="75"/>
      <c r="AA27" s="75"/>
      <c r="AB27" s="83">
        <f t="shared" si="5"/>
        <v>3.1749999999999998</v>
      </c>
      <c r="AC27" s="83">
        <f t="shared" si="6"/>
        <v>3.5979999999999999</v>
      </c>
    </row>
    <row r="28" spans="1:32" x14ac:dyDescent="0.25">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3">
        <f t="shared" si="3"/>
        <v>2.6459999999999999</v>
      </c>
      <c r="D30" s="83">
        <f t="shared" si="4"/>
        <v>2.9980000000000002</v>
      </c>
      <c r="E30" s="47">
        <f t="shared" ref="E30:G30" si="7">SUM(E31:E34)</f>
        <v>0</v>
      </c>
      <c r="F30" s="47">
        <f t="shared" si="7"/>
        <v>0</v>
      </c>
      <c r="G30" s="47">
        <f t="shared" si="7"/>
        <v>0</v>
      </c>
      <c r="H30" s="47">
        <f>SUM(H31:H34)</f>
        <v>2.6459999999999999</v>
      </c>
      <c r="I30" s="47"/>
      <c r="J30" s="47">
        <f t="shared" ref="J30:AA30" si="8">SUM(J31:J34)</f>
        <v>2.9980000000000002</v>
      </c>
      <c r="K30" s="47">
        <f t="shared" si="8"/>
        <v>6</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2.6459999999999999</v>
      </c>
      <c r="AC30" s="83">
        <f t="shared" si="6"/>
        <v>2.9980000000000002</v>
      </c>
    </row>
    <row r="31" spans="1:32" x14ac:dyDescent="0.25">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3">
        <f t="shared" si="3"/>
        <v>0.61799999999999999</v>
      </c>
      <c r="D32" s="83">
        <f t="shared" si="4"/>
        <v>0.97</v>
      </c>
      <c r="E32" s="47"/>
      <c r="F32" s="47"/>
      <c r="G32" s="47"/>
      <c r="H32" s="47">
        <v>0.61799999999999999</v>
      </c>
      <c r="I32" s="47">
        <v>4</v>
      </c>
      <c r="J32" s="47">
        <v>0.97</v>
      </c>
      <c r="K32" s="47">
        <v>3</v>
      </c>
      <c r="L32" s="47"/>
      <c r="M32" s="47"/>
      <c r="N32" s="47"/>
      <c r="O32" s="75"/>
      <c r="P32" s="75"/>
      <c r="Q32" s="75"/>
      <c r="R32" s="75"/>
      <c r="S32" s="75"/>
      <c r="T32" s="75"/>
      <c r="U32" s="75"/>
      <c r="V32" s="75"/>
      <c r="W32" s="75"/>
      <c r="X32" s="75"/>
      <c r="Y32" s="75"/>
      <c r="Z32" s="75"/>
      <c r="AA32" s="75"/>
      <c r="AB32" s="83">
        <f t="shared" si="5"/>
        <v>0.61799999999999999</v>
      </c>
      <c r="AC32" s="83">
        <f t="shared" si="6"/>
        <v>0.97</v>
      </c>
    </row>
    <row r="33" spans="1:29" x14ac:dyDescent="0.25">
      <c r="A33" s="81" t="s">
        <v>165</v>
      </c>
      <c r="B33" s="47" t="s">
        <v>164</v>
      </c>
      <c r="C33" s="213">
        <f t="shared" si="3"/>
        <v>2.028</v>
      </c>
      <c r="D33" s="83">
        <f t="shared" si="4"/>
        <v>2.028</v>
      </c>
      <c r="E33" s="47"/>
      <c r="F33" s="47"/>
      <c r="G33" s="47"/>
      <c r="H33" s="47">
        <v>2.028</v>
      </c>
      <c r="I33" s="47">
        <v>3</v>
      </c>
      <c r="J33" s="47">
        <v>2.028</v>
      </c>
      <c r="K33" s="47">
        <v>3</v>
      </c>
      <c r="L33" s="47"/>
      <c r="M33" s="47"/>
      <c r="N33" s="47"/>
      <c r="O33" s="75"/>
      <c r="P33" s="75"/>
      <c r="Q33" s="75"/>
      <c r="R33" s="75"/>
      <c r="S33" s="75"/>
      <c r="T33" s="221"/>
      <c r="U33" s="75"/>
      <c r="V33" s="75"/>
      <c r="W33" s="75"/>
      <c r="X33" s="75"/>
      <c r="Y33" s="75"/>
      <c r="Z33" s="75"/>
      <c r="AA33" s="75"/>
      <c r="AB33" s="83">
        <f t="shared" si="5"/>
        <v>2.028</v>
      </c>
      <c r="AC33" s="83">
        <f t="shared" si="6"/>
        <v>2.028</v>
      </c>
    </row>
    <row r="34" spans="1:29" x14ac:dyDescent="0.25">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3">
        <f t="shared" si="3"/>
        <v>10</v>
      </c>
      <c r="D42" s="83">
        <f t="shared" si="4"/>
        <v>10</v>
      </c>
      <c r="E42" s="47"/>
      <c r="F42" s="47"/>
      <c r="G42" s="47"/>
      <c r="H42" s="75">
        <v>10</v>
      </c>
      <c r="I42" s="75">
        <v>4</v>
      </c>
      <c r="J42" s="47">
        <v>10</v>
      </c>
      <c r="K42" s="47">
        <v>3</v>
      </c>
      <c r="L42" s="47"/>
      <c r="M42" s="47"/>
      <c r="N42" s="47"/>
      <c r="O42" s="75"/>
      <c r="P42" s="75"/>
      <c r="Q42" s="75"/>
      <c r="R42" s="75"/>
      <c r="S42" s="75"/>
      <c r="T42" s="75"/>
      <c r="U42" s="75"/>
      <c r="V42" s="75"/>
      <c r="W42" s="75"/>
      <c r="X42" s="75"/>
      <c r="Y42" s="75"/>
      <c r="Z42" s="75"/>
      <c r="AA42" s="75"/>
      <c r="AB42" s="83">
        <f t="shared" si="5"/>
        <v>10</v>
      </c>
      <c r="AC42" s="83">
        <f t="shared" si="6"/>
        <v>10</v>
      </c>
    </row>
    <row r="43" spans="1:29" x14ac:dyDescent="0.25">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3">
        <f t="shared" si="3"/>
        <v>10</v>
      </c>
      <c r="D50" s="83">
        <f t="shared" si="4"/>
        <v>10</v>
      </c>
      <c r="E50" s="47"/>
      <c r="F50" s="47"/>
      <c r="G50" s="47"/>
      <c r="H50" s="75">
        <v>10</v>
      </c>
      <c r="I50" s="75">
        <v>4</v>
      </c>
      <c r="J50" s="47">
        <v>10</v>
      </c>
      <c r="K50" s="47">
        <v>3</v>
      </c>
      <c r="L50" s="47"/>
      <c r="M50" s="47"/>
      <c r="N50" s="47"/>
      <c r="O50" s="75"/>
      <c r="P50" s="75"/>
      <c r="Q50" s="75"/>
      <c r="R50" s="75"/>
      <c r="S50" s="75"/>
      <c r="T50" s="75"/>
      <c r="U50" s="75"/>
      <c r="V50" s="75"/>
      <c r="W50" s="75"/>
      <c r="X50" s="75"/>
      <c r="Y50" s="75"/>
      <c r="Z50" s="75"/>
      <c r="AA50" s="75"/>
      <c r="AB50" s="83">
        <f t="shared" si="5"/>
        <v>10</v>
      </c>
      <c r="AC50" s="83">
        <f t="shared" si="6"/>
        <v>10</v>
      </c>
    </row>
    <row r="51" spans="1:29" ht="35.25" customHeight="1" x14ac:dyDescent="0.25">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3">
        <f t="shared" si="3"/>
        <v>2.6459999999999999</v>
      </c>
      <c r="D52" s="83">
        <f t="shared" si="4"/>
        <v>2.9980000000000002</v>
      </c>
      <c r="E52" s="47"/>
      <c r="F52" s="47"/>
      <c r="G52" s="47"/>
      <c r="H52" s="47">
        <v>2.6459999999999999</v>
      </c>
      <c r="I52" s="47">
        <v>4</v>
      </c>
      <c r="J52" s="47">
        <v>2.9980000000000002</v>
      </c>
      <c r="K52" s="47">
        <v>3</v>
      </c>
      <c r="L52" s="47"/>
      <c r="M52" s="47"/>
      <c r="N52" s="47"/>
      <c r="O52" s="75"/>
      <c r="P52" s="75"/>
      <c r="Q52" s="75"/>
      <c r="R52" s="75"/>
      <c r="S52" s="75"/>
      <c r="T52" s="75"/>
      <c r="U52" s="75"/>
      <c r="V52" s="75"/>
      <c r="W52" s="75"/>
      <c r="X52" s="75"/>
      <c r="Y52" s="75"/>
      <c r="Z52" s="75"/>
      <c r="AA52" s="75"/>
      <c r="AB52" s="83">
        <f t="shared" si="5"/>
        <v>2.6459999999999999</v>
      </c>
      <c r="AC52" s="83">
        <f t="shared" si="6"/>
        <v>2.9980000000000002</v>
      </c>
    </row>
    <row r="53" spans="1:29" x14ac:dyDescent="0.25">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3">
        <f t="shared" si="3"/>
        <v>10</v>
      </c>
      <c r="D57" s="83">
        <f t="shared" si="4"/>
        <v>10</v>
      </c>
      <c r="E57" s="47"/>
      <c r="F57" s="47"/>
      <c r="G57" s="47"/>
      <c r="H57" s="47">
        <v>10</v>
      </c>
      <c r="I57" s="47">
        <v>4</v>
      </c>
      <c r="J57" s="47">
        <v>10</v>
      </c>
      <c r="K57" s="47">
        <v>3</v>
      </c>
      <c r="L57" s="47"/>
      <c r="M57" s="47"/>
      <c r="N57" s="47"/>
      <c r="O57" s="75"/>
      <c r="P57" s="75"/>
      <c r="Q57" s="75"/>
      <c r="R57" s="75"/>
      <c r="S57" s="75"/>
      <c r="T57" s="75"/>
      <c r="U57" s="75"/>
      <c r="V57" s="75"/>
      <c r="W57" s="75"/>
      <c r="X57" s="75"/>
      <c r="Y57" s="75"/>
      <c r="Z57" s="75"/>
      <c r="AA57" s="75"/>
      <c r="AB57" s="83">
        <f t="shared" si="5"/>
        <v>10</v>
      </c>
      <c r="AC57" s="83">
        <f t="shared" si="6"/>
        <v>10</v>
      </c>
    </row>
    <row r="58" spans="1:29" ht="36.75" customHeight="1" x14ac:dyDescent="0.25">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v>0</v>
      </c>
      <c r="K58" s="47">
        <f t="shared" ref="K58:AA58" si="12">SUM(K59:K64)</f>
        <v>3</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3">
        <f t="shared" si="3"/>
        <v>10</v>
      </c>
      <c r="D64" s="83">
        <f t="shared" si="4"/>
        <v>10</v>
      </c>
      <c r="E64" s="47"/>
      <c r="F64" s="47"/>
      <c r="G64" s="47"/>
      <c r="H64" s="47">
        <v>10</v>
      </c>
      <c r="I64" s="47">
        <v>4</v>
      </c>
      <c r="J64" s="47">
        <v>10</v>
      </c>
      <c r="K64" s="47">
        <v>3</v>
      </c>
      <c r="L64" s="47"/>
      <c r="M64" s="47"/>
      <c r="N64" s="47"/>
      <c r="O64" s="75"/>
      <c r="P64" s="75"/>
      <c r="Q64" s="75"/>
      <c r="R64" s="75"/>
      <c r="S64" s="75"/>
      <c r="T64" s="75"/>
      <c r="U64" s="75"/>
      <c r="V64" s="75"/>
      <c r="W64" s="75"/>
      <c r="X64" s="75"/>
      <c r="Y64" s="75"/>
      <c r="Z64" s="75"/>
      <c r="AA64" s="75"/>
      <c r="AB64" s="83">
        <f t="shared" si="5"/>
        <v>10</v>
      </c>
      <c r="AC64" s="83">
        <f t="shared" si="6"/>
        <v>10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V13" zoomScale="85" zoomScaleSheetLayoutView="85" workbookViewId="0">
      <selection activeCell="AF26" sqref="AF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75" x14ac:dyDescent="0.3">
      <c r="AV6" s="13"/>
    </row>
    <row r="7" spans="1:48" ht="18.75"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8.75"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75"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75"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8.75"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75" x14ac:dyDescent="0.25">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75"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75"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509</v>
      </c>
      <c r="T26" s="223" t="s">
        <v>509</v>
      </c>
      <c r="U26" s="214"/>
      <c r="V26" s="214"/>
      <c r="W26" s="215"/>
      <c r="X26" s="216"/>
      <c r="Y26" s="215"/>
      <c r="Z26" s="217"/>
      <c r="AA26" s="216"/>
      <c r="AB26" s="216"/>
      <c r="AC26" s="216"/>
      <c r="AD26" s="216"/>
      <c r="AE26" s="216">
        <v>3597.6</v>
      </c>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22" zoomScaleNormal="90" zoomScaleSheetLayoutView="100" workbookViewId="0">
      <selection activeCell="B29" sqref="B29"/>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5" t="str">
        <f>'1. паспорт местоположение'!A5:C5</f>
        <v>Год раскрытия информации: 2021 год</v>
      </c>
      <c r="B5" s="415"/>
      <c r="C5" s="90"/>
      <c r="D5" s="90"/>
      <c r="E5" s="90"/>
      <c r="F5" s="90"/>
      <c r="G5" s="90"/>
      <c r="H5" s="90"/>
    </row>
    <row r="6" spans="1:8" ht="18.75" x14ac:dyDescent="0.3">
      <c r="A6" s="174"/>
      <c r="B6" s="174"/>
      <c r="C6" s="174"/>
      <c r="D6" s="174"/>
      <c r="E6" s="174"/>
      <c r="F6" s="174"/>
      <c r="G6" s="174"/>
      <c r="H6" s="174"/>
    </row>
    <row r="7" spans="1:8" ht="18.75" x14ac:dyDescent="0.25">
      <c r="A7" s="246" t="s">
        <v>8</v>
      </c>
      <c r="B7" s="246"/>
      <c r="C7" s="173"/>
      <c r="D7" s="173"/>
      <c r="E7" s="173"/>
      <c r="F7" s="173"/>
      <c r="G7" s="173"/>
      <c r="H7" s="173"/>
    </row>
    <row r="8" spans="1:8" ht="18.75" x14ac:dyDescent="0.25">
      <c r="A8" s="173"/>
      <c r="B8" s="173"/>
      <c r="C8" s="173"/>
      <c r="D8" s="173"/>
      <c r="E8" s="173"/>
      <c r="F8" s="173"/>
      <c r="G8" s="173"/>
      <c r="H8" s="173"/>
    </row>
    <row r="9" spans="1:8" x14ac:dyDescent="0.25">
      <c r="A9" s="247" t="s">
        <v>479</v>
      </c>
      <c r="B9" s="247"/>
      <c r="C9" s="171"/>
      <c r="D9" s="171"/>
      <c r="E9" s="171"/>
      <c r="F9" s="171"/>
      <c r="G9" s="171"/>
      <c r="H9" s="171"/>
    </row>
    <row r="10" spans="1:8" x14ac:dyDescent="0.25">
      <c r="A10" s="243" t="s">
        <v>7</v>
      </c>
      <c r="B10" s="243"/>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7" t="str">
        <f>'1. паспорт местоположение'!A12:C12</f>
        <v>L_1.1.1.2021</v>
      </c>
      <c r="B12" s="247"/>
      <c r="C12" s="171"/>
      <c r="D12" s="171"/>
      <c r="E12" s="171"/>
      <c r="F12" s="171"/>
      <c r="G12" s="171"/>
      <c r="H12" s="171"/>
    </row>
    <row r="13" spans="1:8" x14ac:dyDescent="0.25">
      <c r="A13" s="243" t="s">
        <v>6</v>
      </c>
      <c r="B13" s="243"/>
      <c r="C13" s="172"/>
      <c r="D13" s="172"/>
      <c r="E13" s="172"/>
      <c r="F13" s="172"/>
      <c r="G13" s="172"/>
      <c r="H13" s="172"/>
    </row>
    <row r="14" spans="1:8" ht="18.75" x14ac:dyDescent="0.25">
      <c r="A14" s="9"/>
      <c r="B14" s="9"/>
      <c r="C14" s="9"/>
      <c r="D14" s="9"/>
      <c r="E14" s="9"/>
      <c r="F14" s="9"/>
      <c r="G14" s="9"/>
      <c r="H14" s="9"/>
    </row>
    <row r="15" spans="1:8" x14ac:dyDescent="0.25">
      <c r="A15" s="247" t="str">
        <f>'1. паспорт местоположение'!A15:C15</f>
        <v>Реконструкция ТП-519. Замена 10 низковольтных панелей в РУ-0,4кВ</v>
      </c>
      <c r="B15" s="247"/>
      <c r="C15" s="171"/>
      <c r="D15" s="171"/>
      <c r="E15" s="171"/>
      <c r="F15" s="171"/>
      <c r="G15" s="171"/>
      <c r="H15" s="171"/>
    </row>
    <row r="16" spans="1:8" x14ac:dyDescent="0.25">
      <c r="A16" s="243" t="s">
        <v>5</v>
      </c>
      <c r="B16" s="243"/>
      <c r="C16" s="172"/>
      <c r="D16" s="172"/>
      <c r="E16" s="172"/>
      <c r="F16" s="172"/>
      <c r="G16" s="172"/>
      <c r="H16" s="172"/>
    </row>
    <row r="17" spans="1:2" x14ac:dyDescent="0.25">
      <c r="B17" s="148"/>
    </row>
    <row r="18" spans="1:2" ht="33.75" customHeight="1" x14ac:dyDescent="0.25">
      <c r="A18" s="419" t="s">
        <v>462</v>
      </c>
      <c r="B18" s="420"/>
    </row>
    <row r="19" spans="1:2" x14ac:dyDescent="0.25">
      <c r="B19" s="43"/>
    </row>
    <row r="20" spans="1:2" ht="16.5" thickBot="1" x14ac:dyDescent="0.3">
      <c r="B20" s="149"/>
    </row>
    <row r="21" spans="1:2" ht="16.5" thickBot="1" x14ac:dyDescent="0.3">
      <c r="A21" s="150" t="s">
        <v>333</v>
      </c>
      <c r="B21" s="205" t="s">
        <v>523</v>
      </c>
    </row>
    <row r="22" spans="1:2" ht="16.5" thickBot="1" x14ac:dyDescent="0.3">
      <c r="A22" s="150" t="s">
        <v>334</v>
      </c>
      <c r="B22" s="205" t="s">
        <v>486</v>
      </c>
    </row>
    <row r="23" spans="1:2" ht="16.5" thickBot="1" x14ac:dyDescent="0.3">
      <c r="A23" s="150" t="s">
        <v>315</v>
      </c>
      <c r="B23" s="206" t="s">
        <v>487</v>
      </c>
    </row>
    <row r="24" spans="1:2" ht="16.5" thickBot="1" x14ac:dyDescent="0.3">
      <c r="A24" s="150" t="s">
        <v>335</v>
      </c>
      <c r="B24" s="206" t="s">
        <v>481</v>
      </c>
    </row>
    <row r="25" spans="1:2" ht="16.5" thickBot="1" x14ac:dyDescent="0.3">
      <c r="A25" s="151" t="s">
        <v>336</v>
      </c>
      <c r="B25" s="205">
        <v>2021</v>
      </c>
    </row>
    <row r="26" spans="1:2" ht="16.5" thickBot="1" x14ac:dyDescent="0.3">
      <c r="A26" s="152" t="s">
        <v>337</v>
      </c>
      <c r="B26" s="230">
        <v>1</v>
      </c>
    </row>
    <row r="27" spans="1:2" ht="29.25" thickBot="1" x14ac:dyDescent="0.3">
      <c r="A27" s="158" t="s">
        <v>536</v>
      </c>
      <c r="B27" s="222">
        <f>'1. паспорт местоположение'!C48</f>
        <v>3.1749999999999998</v>
      </c>
    </row>
    <row r="28" spans="1:2" ht="16.5" thickBot="1" x14ac:dyDescent="0.3">
      <c r="A28" s="154" t="s">
        <v>338</v>
      </c>
      <c r="B28" s="154" t="s">
        <v>492</v>
      </c>
    </row>
    <row r="29" spans="1:2" ht="29.25" thickBot="1" x14ac:dyDescent="0.3">
      <c r="A29" s="159" t="s">
        <v>339</v>
      </c>
      <c r="B29" s="208">
        <f>ROUND('7. Паспорт отчет о закупке'!AE26/1000,3)</f>
        <v>3.5979999999999999</v>
      </c>
    </row>
    <row r="30" spans="1:2" ht="29.25" thickBot="1" x14ac:dyDescent="0.3">
      <c r="A30" s="159" t="s">
        <v>340</v>
      </c>
      <c r="B30" s="208">
        <f>B29</f>
        <v>3.5979999999999999</v>
      </c>
    </row>
    <row r="31" spans="1:2" ht="16.5" thickBot="1" x14ac:dyDescent="0.3">
      <c r="A31" s="154" t="s">
        <v>341</v>
      </c>
      <c r="B31" s="154"/>
    </row>
    <row r="32" spans="1:2" ht="29.25" thickBot="1" x14ac:dyDescent="0.3">
      <c r="A32" s="159" t="s">
        <v>342</v>
      </c>
      <c r="B32" s="154"/>
    </row>
    <row r="33" spans="1:2" ht="16.5" thickBot="1" x14ac:dyDescent="0.3">
      <c r="A33" s="154" t="s">
        <v>343</v>
      </c>
      <c r="B33" s="208"/>
    </row>
    <row r="34" spans="1:2" ht="16.5" thickBot="1" x14ac:dyDescent="0.3">
      <c r="A34" s="154" t="s">
        <v>344</v>
      </c>
      <c r="B34" s="154"/>
    </row>
    <row r="35" spans="1:2" ht="16.5" thickBot="1" x14ac:dyDescent="0.3">
      <c r="A35" s="154" t="s">
        <v>345</v>
      </c>
      <c r="B35" s="209"/>
    </row>
    <row r="36" spans="1:2" ht="16.5" thickBot="1" x14ac:dyDescent="0.3">
      <c r="A36" s="154" t="s">
        <v>346</v>
      </c>
      <c r="B36" s="209"/>
    </row>
    <row r="37" spans="1:2" ht="29.25" thickBot="1" x14ac:dyDescent="0.3">
      <c r="A37" s="159" t="s">
        <v>347</v>
      </c>
      <c r="B37" s="208">
        <f>B29</f>
        <v>3.5979999999999999</v>
      </c>
    </row>
    <row r="38" spans="1:2" ht="16.5" thickBot="1" x14ac:dyDescent="0.3">
      <c r="A38" s="154" t="s">
        <v>343</v>
      </c>
      <c r="B38" s="222"/>
    </row>
    <row r="39" spans="1:2" ht="16.5" thickBot="1" x14ac:dyDescent="0.3">
      <c r="A39" s="154" t="s">
        <v>344</v>
      </c>
      <c r="B39" s="222"/>
    </row>
    <row r="40" spans="1:2" ht="16.5" thickBot="1" x14ac:dyDescent="0.3">
      <c r="A40" s="154" t="s">
        <v>345</v>
      </c>
      <c r="B40" s="208">
        <f>B30</f>
        <v>3.5979999999999999</v>
      </c>
    </row>
    <row r="41" spans="1:2" ht="16.5" thickBot="1" x14ac:dyDescent="0.3">
      <c r="A41" s="154" t="s">
        <v>346</v>
      </c>
      <c r="B41" s="208">
        <f>B40</f>
        <v>3.5979999999999999</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1"/>
    </row>
    <row r="53" spans="1:2" ht="16.5" thickBot="1" x14ac:dyDescent="0.3">
      <c r="A53" s="151" t="s">
        <v>354</v>
      </c>
      <c r="B53" s="231"/>
    </row>
    <row r="54" spans="1:2" ht="16.5" thickBot="1" x14ac:dyDescent="0.3">
      <c r="A54" s="151" t="s">
        <v>355</v>
      </c>
      <c r="B54" s="231"/>
    </row>
    <row r="55" spans="1:2" ht="16.5" thickBot="1" x14ac:dyDescent="0.3">
      <c r="A55" s="152" t="s">
        <v>356</v>
      </c>
      <c r="B55" s="232"/>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4" t="s">
        <v>481</v>
      </c>
    </row>
    <row r="63" spans="1:2" ht="29.25" thickBot="1" x14ac:dyDescent="0.3">
      <c r="A63" s="151" t="s">
        <v>364</v>
      </c>
      <c r="B63" s="204" t="s">
        <v>481</v>
      </c>
    </row>
    <row r="64" spans="1:2" ht="16.5" thickBot="1" x14ac:dyDescent="0.3">
      <c r="A64" s="155" t="s">
        <v>341</v>
      </c>
      <c r="B64" s="204" t="s">
        <v>481</v>
      </c>
    </row>
    <row r="65" spans="1:2" ht="16.5" thickBot="1" x14ac:dyDescent="0.3">
      <c r="A65" s="155" t="s">
        <v>365</v>
      </c>
      <c r="B65" s="204" t="s">
        <v>481</v>
      </c>
    </row>
    <row r="66" spans="1:2" ht="16.5" thickBot="1" x14ac:dyDescent="0.3">
      <c r="A66" s="155" t="s">
        <v>366</v>
      </c>
      <c r="B66" s="204" t="s">
        <v>481</v>
      </c>
    </row>
    <row r="67" spans="1:2" ht="31.5" customHeight="1" thickBot="1" x14ac:dyDescent="0.3">
      <c r="A67" s="162" t="s">
        <v>367</v>
      </c>
      <c r="B67" s="193" t="s">
        <v>507</v>
      </c>
    </row>
    <row r="68" spans="1:2" ht="16.5" thickBot="1" x14ac:dyDescent="0.3">
      <c r="A68" s="151" t="s">
        <v>368</v>
      </c>
      <c r="B68" s="161"/>
    </row>
    <row r="69" spans="1:2" ht="16.5" thickBot="1" x14ac:dyDescent="0.3">
      <c r="A69" s="156" t="s">
        <v>369</v>
      </c>
      <c r="B69" s="203" t="s">
        <v>481</v>
      </c>
    </row>
    <row r="70" spans="1:2" ht="16.5" thickBot="1" x14ac:dyDescent="0.3">
      <c r="A70" s="156" t="s">
        <v>370</v>
      </c>
      <c r="B70" s="203" t="s">
        <v>481</v>
      </c>
    </row>
    <row r="71" spans="1:2" ht="16.5" thickBot="1" x14ac:dyDescent="0.3">
      <c r="A71" s="156" t="s">
        <v>371</v>
      </c>
      <c r="B71" s="203" t="s">
        <v>481</v>
      </c>
    </row>
    <row r="72" spans="1:2" ht="29.25" thickBot="1" x14ac:dyDescent="0.3">
      <c r="A72" s="163" t="s">
        <v>372</v>
      </c>
      <c r="B72" s="203" t="s">
        <v>481</v>
      </c>
    </row>
    <row r="73" spans="1:2" ht="28.5" x14ac:dyDescent="0.25">
      <c r="A73" s="153" t="s">
        <v>373</v>
      </c>
      <c r="B73" s="416" t="s">
        <v>499</v>
      </c>
    </row>
    <row r="74" spans="1:2" x14ac:dyDescent="0.25">
      <c r="A74" s="156" t="s">
        <v>374</v>
      </c>
      <c r="B74" s="417"/>
    </row>
    <row r="75" spans="1:2" x14ac:dyDescent="0.25">
      <c r="A75" s="156" t="s">
        <v>375</v>
      </c>
      <c r="B75" s="417"/>
    </row>
    <row r="76" spans="1:2" x14ac:dyDescent="0.25">
      <c r="A76" s="156" t="s">
        <v>376</v>
      </c>
      <c r="B76" s="417"/>
    </row>
    <row r="77" spans="1:2" x14ac:dyDescent="0.25">
      <c r="A77" s="156" t="s">
        <v>377</v>
      </c>
      <c r="B77" s="417"/>
    </row>
    <row r="78" spans="1:2" ht="16.5" thickBot="1" x14ac:dyDescent="0.3">
      <c r="A78" s="164" t="s">
        <v>378</v>
      </c>
      <c r="B78" s="418"/>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75" x14ac:dyDescent="0.2">
      <c r="A5" s="15"/>
    </row>
    <row r="6" spans="1:28" s="10" customFormat="1" ht="18.75" x14ac:dyDescent="0.2">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8.75" x14ac:dyDescent="0.2">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8.75" x14ac:dyDescent="0.2">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8.75" x14ac:dyDescent="0.2">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8.75" x14ac:dyDescent="0.2">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8.75" x14ac:dyDescent="0.2">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8.75" x14ac:dyDescent="0.2">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25">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4" zoomScale="60" zoomScaleNormal="60" workbookViewId="0">
      <selection activeCell="R25" sqref="R25"/>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
      <c r="A7" s="15"/>
      <c r="H7" s="14"/>
    </row>
    <row r="8" spans="1:20" s="10" customFormat="1" ht="18.75" x14ac:dyDescent="0.2">
      <c r="A8" s="246" t="s">
        <v>8</v>
      </c>
      <c r="B8" s="246"/>
      <c r="C8" s="246"/>
      <c r="D8" s="246"/>
      <c r="E8" s="246"/>
      <c r="F8" s="246"/>
      <c r="G8" s="246"/>
      <c r="H8" s="246"/>
      <c r="I8" s="246"/>
      <c r="J8" s="246"/>
      <c r="K8" s="246"/>
      <c r="L8" s="246"/>
      <c r="M8" s="246"/>
      <c r="N8" s="246"/>
      <c r="O8" s="246"/>
      <c r="P8" s="246"/>
      <c r="Q8" s="246"/>
      <c r="R8" s="246"/>
      <c r="S8" s="246"/>
      <c r="T8" s="246"/>
    </row>
    <row r="9" spans="1:20" s="10" customFormat="1" ht="18.75" x14ac:dyDescent="0.2">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8.75" x14ac:dyDescent="0.2">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
      <c r="A13" s="247" t="str">
        <f>'1. паспорт местоположение'!A12:C12</f>
        <v>L_1.1.1.2021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7" t="str">
        <f>'1. паспорт местоположение'!A15:C15</f>
        <v>Реконструкция ТП-519.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25">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511</v>
      </c>
      <c r="C25" s="58" t="s">
        <v>511</v>
      </c>
      <c r="D25" s="58" t="s">
        <v>504</v>
      </c>
      <c r="E25" s="58" t="s">
        <v>506</v>
      </c>
      <c r="F25" s="58" t="s">
        <v>506</v>
      </c>
      <c r="G25" s="58" t="s">
        <v>512</v>
      </c>
      <c r="H25" s="58" t="s">
        <v>513</v>
      </c>
      <c r="I25" s="58">
        <v>1986</v>
      </c>
      <c r="J25" s="57" t="s">
        <v>514</v>
      </c>
      <c r="K25" s="57" t="s">
        <v>515</v>
      </c>
      <c r="L25" s="57" t="s">
        <v>503</v>
      </c>
      <c r="M25" s="59">
        <v>0.4</v>
      </c>
      <c r="N25" s="59" t="s">
        <v>481</v>
      </c>
      <c r="O25" s="59" t="s">
        <v>481</v>
      </c>
      <c r="P25" s="57" t="s">
        <v>500</v>
      </c>
      <c r="Q25" s="197" t="s">
        <v>524</v>
      </c>
      <c r="R25" s="196" t="s">
        <v>525</v>
      </c>
      <c r="S25" s="197" t="s">
        <v>516</v>
      </c>
      <c r="T25" s="196" t="s">
        <v>517</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9" t="s">
        <v>475</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Y22" sqref="Y22"/>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3" t="s">
        <v>479</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75" customHeight="1" x14ac:dyDescent="0.25">
      <c r="A10" s="272" t="s">
        <v>7</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3" t="str">
        <f>'1. паспорт местоположение'!A12:C12</f>
        <v>L_1.1.1.2021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5.75" x14ac:dyDescent="0.25">
      <c r="A13" s="272" t="s">
        <v>531</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3" t="str">
        <f>'1. паспорт местоположение'!A15:C15</f>
        <v>Реконструкция ТП-519. Замена 10 низковольтных панелей в РУ-0,4кВ</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75" x14ac:dyDescent="0.25">
      <c r="A16" s="272" t="s">
        <v>532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4" t="s">
        <v>4</v>
      </c>
      <c r="B21" s="276" t="s">
        <v>451</v>
      </c>
      <c r="C21" s="277"/>
      <c r="D21" s="276" t="s">
        <v>453</v>
      </c>
      <c r="E21" s="277"/>
      <c r="F21" s="256" t="s">
        <v>90</v>
      </c>
      <c r="G21" s="258"/>
      <c r="H21" s="258"/>
      <c r="I21" s="257"/>
      <c r="J21" s="274" t="s">
        <v>454</v>
      </c>
      <c r="K21" s="276" t="s">
        <v>455</v>
      </c>
      <c r="L21" s="277"/>
      <c r="M21" s="276" t="s">
        <v>456</v>
      </c>
      <c r="N21" s="277"/>
      <c r="O21" s="276" t="s">
        <v>443</v>
      </c>
      <c r="P21" s="277"/>
      <c r="Q21" s="276" t="s">
        <v>123</v>
      </c>
      <c r="R21" s="277"/>
      <c r="S21" s="274" t="s">
        <v>122</v>
      </c>
      <c r="T21" s="274" t="s">
        <v>457</v>
      </c>
      <c r="U21" s="274" t="s">
        <v>452</v>
      </c>
      <c r="V21" s="276" t="s">
        <v>121</v>
      </c>
      <c r="W21" s="277"/>
      <c r="X21" s="256" t="s">
        <v>113</v>
      </c>
      <c r="Y21" s="258"/>
      <c r="Z21" s="280" t="s">
        <v>112</v>
      </c>
      <c r="AA21" s="280"/>
    </row>
    <row r="22" spans="1:27" ht="220.5" x14ac:dyDescent="0.25">
      <c r="A22" s="281"/>
      <c r="B22" s="278"/>
      <c r="C22" s="279"/>
      <c r="D22" s="278"/>
      <c r="E22" s="279"/>
      <c r="F22" s="256" t="s">
        <v>120</v>
      </c>
      <c r="G22" s="257"/>
      <c r="H22" s="256" t="s">
        <v>119</v>
      </c>
      <c r="I22" s="257"/>
      <c r="J22" s="275"/>
      <c r="K22" s="278"/>
      <c r="L22" s="279"/>
      <c r="M22" s="278"/>
      <c r="N22" s="279"/>
      <c r="O22" s="278"/>
      <c r="P22" s="279"/>
      <c r="Q22" s="278"/>
      <c r="R22" s="279"/>
      <c r="S22" s="275"/>
      <c r="T22" s="275"/>
      <c r="U22" s="275"/>
      <c r="V22" s="278"/>
      <c r="W22" s="279"/>
      <c r="X22" s="107" t="s">
        <v>111</v>
      </c>
      <c r="Y22" s="107" t="s">
        <v>441</v>
      </c>
      <c r="Z22" s="107" t="s">
        <v>110</v>
      </c>
      <c r="AA22" s="107" t="s">
        <v>109</v>
      </c>
    </row>
    <row r="23" spans="1:27" ht="78.75" x14ac:dyDescent="0.25">
      <c r="A23" s="275"/>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19:AA19"/>
    <mergeCell ref="A21:A23"/>
    <mergeCell ref="B21:C22"/>
    <mergeCell ref="D21:E22"/>
    <mergeCell ref="F21:I21"/>
    <mergeCell ref="J21:J22"/>
    <mergeCell ref="K21:L22"/>
    <mergeCell ref="M21:N22"/>
    <mergeCell ref="O21:P22"/>
    <mergeCell ref="Q21:R22"/>
    <mergeCell ref="A5:AA5"/>
    <mergeCell ref="A13:AA13"/>
    <mergeCell ref="A15:AA15"/>
    <mergeCell ref="A16:AA16"/>
    <mergeCell ref="F22:G22"/>
    <mergeCell ref="H22:I22"/>
    <mergeCell ref="A12:AA12"/>
    <mergeCell ref="A10:AA10"/>
    <mergeCell ref="A9:AA9"/>
    <mergeCell ref="A7:AA7"/>
    <mergeCell ref="S21:S22"/>
    <mergeCell ref="T21:T22"/>
    <mergeCell ref="U21:U22"/>
    <mergeCell ref="V21:W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2" zoomScaleSheetLayoutView="100" workbookViewId="0">
      <selection activeCell="C26" sqref="C26"/>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6" t="s">
        <v>8</v>
      </c>
      <c r="B7" s="246"/>
      <c r="C7" s="246"/>
      <c r="D7" s="11"/>
      <c r="E7" s="11"/>
      <c r="F7" s="11"/>
      <c r="G7" s="11"/>
      <c r="H7" s="11"/>
      <c r="I7" s="11"/>
      <c r="J7" s="11"/>
      <c r="K7" s="11"/>
      <c r="L7" s="11"/>
      <c r="M7" s="11"/>
      <c r="N7" s="11"/>
      <c r="O7" s="11"/>
      <c r="P7" s="11"/>
      <c r="Q7" s="11"/>
      <c r="R7" s="11"/>
      <c r="S7" s="11"/>
      <c r="T7" s="11"/>
      <c r="U7" s="11"/>
    </row>
    <row r="8" spans="1:29" s="10" customFormat="1" ht="18.75" x14ac:dyDescent="0.2">
      <c r="A8" s="246"/>
      <c r="B8" s="246"/>
      <c r="C8" s="246"/>
      <c r="D8" s="12"/>
      <c r="E8" s="12"/>
      <c r="F8" s="12"/>
      <c r="G8" s="12"/>
      <c r="H8" s="11"/>
      <c r="I8" s="11"/>
      <c r="J8" s="11"/>
      <c r="K8" s="11"/>
      <c r="L8" s="11"/>
      <c r="M8" s="11"/>
      <c r="N8" s="11"/>
      <c r="O8" s="11"/>
      <c r="P8" s="11"/>
      <c r="Q8" s="11"/>
      <c r="R8" s="11"/>
      <c r="S8" s="11"/>
      <c r="T8" s="11"/>
      <c r="U8" s="11"/>
    </row>
    <row r="9" spans="1:29" s="10" customFormat="1" ht="18.75" x14ac:dyDescent="0.2">
      <c r="A9" s="247" t="s">
        <v>479</v>
      </c>
      <c r="B9" s="247"/>
      <c r="C9" s="247"/>
      <c r="D9" s="6"/>
      <c r="E9" s="6"/>
      <c r="F9" s="6"/>
      <c r="G9" s="6"/>
      <c r="H9" s="11"/>
      <c r="I9" s="11"/>
      <c r="J9" s="11"/>
      <c r="K9" s="11"/>
      <c r="L9" s="11"/>
      <c r="M9" s="11"/>
      <c r="N9" s="11"/>
      <c r="O9" s="11"/>
      <c r="P9" s="11"/>
      <c r="Q9" s="11"/>
      <c r="R9" s="11"/>
      <c r="S9" s="11"/>
      <c r="T9" s="11"/>
      <c r="U9" s="11"/>
    </row>
    <row r="10" spans="1:29" s="10" customFormat="1" ht="18.75" x14ac:dyDescent="0.2">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8.75" x14ac:dyDescent="0.2">
      <c r="A11" s="246"/>
      <c r="B11" s="246"/>
      <c r="C11" s="246"/>
      <c r="D11" s="12"/>
      <c r="E11" s="12"/>
      <c r="F11" s="12"/>
      <c r="G11" s="12"/>
      <c r="H11" s="11"/>
      <c r="I11" s="11"/>
      <c r="J11" s="11"/>
      <c r="K11" s="11"/>
      <c r="L11" s="11"/>
      <c r="M11" s="11"/>
      <c r="N11" s="11"/>
      <c r="O11" s="11"/>
      <c r="P11" s="11"/>
      <c r="Q11" s="11"/>
      <c r="R11" s="11"/>
      <c r="S11" s="11"/>
      <c r="T11" s="11"/>
      <c r="U11" s="11"/>
    </row>
    <row r="12" spans="1:29" s="10" customFormat="1" ht="18.75" x14ac:dyDescent="0.2">
      <c r="A12" s="247" t="str">
        <f>'1. паспорт местоположение'!A12:C12</f>
        <v>L_1.1.1.2021</v>
      </c>
      <c r="B12" s="247"/>
      <c r="C12" s="247"/>
      <c r="D12" s="6"/>
      <c r="E12" s="6"/>
      <c r="F12" s="6"/>
      <c r="G12" s="6"/>
      <c r="H12" s="11"/>
      <c r="I12" s="11"/>
      <c r="J12" s="11"/>
      <c r="K12" s="11"/>
      <c r="L12" s="11"/>
      <c r="M12" s="11"/>
      <c r="N12" s="11"/>
      <c r="O12" s="11"/>
      <c r="P12" s="11"/>
      <c r="Q12" s="11"/>
      <c r="R12" s="11"/>
      <c r="S12" s="11"/>
      <c r="T12" s="11"/>
      <c r="U12" s="11"/>
    </row>
    <row r="13" spans="1:29" s="10" customFormat="1" ht="18.75" x14ac:dyDescent="0.2">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7" t="str">
        <f>'1. паспорт местоположение'!A15:C15</f>
        <v>Реконструкция ТП-519.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
      <c r="A17" s="249"/>
      <c r="B17" s="249"/>
      <c r="C17" s="249"/>
      <c r="D17" s="3"/>
      <c r="E17" s="3"/>
      <c r="F17" s="3"/>
      <c r="G17" s="3"/>
      <c r="H17" s="3"/>
      <c r="I17" s="3"/>
      <c r="J17" s="3"/>
      <c r="K17" s="3"/>
      <c r="L17" s="3"/>
      <c r="M17" s="3"/>
      <c r="N17" s="3"/>
      <c r="O17" s="3"/>
      <c r="P17" s="3"/>
      <c r="Q17" s="3"/>
      <c r="R17" s="3"/>
    </row>
    <row r="18" spans="1:21" s="2" customFormat="1" ht="27.75" customHeight="1" x14ac:dyDescent="0.2">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6" t="s">
        <v>505</v>
      </c>
      <c r="D22" s="29"/>
      <c r="E22" s="29"/>
      <c r="F22" s="28"/>
      <c r="G22" s="28"/>
      <c r="H22" s="28"/>
      <c r="I22" s="28"/>
      <c r="J22" s="28"/>
      <c r="K22" s="28"/>
      <c r="L22" s="28"/>
      <c r="M22" s="28"/>
      <c r="N22" s="28"/>
      <c r="O22" s="28"/>
      <c r="P22" s="28"/>
      <c r="Q22" s="27"/>
      <c r="R22" s="27"/>
      <c r="S22" s="27"/>
      <c r="T22" s="27"/>
      <c r="U22" s="27"/>
    </row>
    <row r="23" spans="1:21" ht="81" customHeight="1" x14ac:dyDescent="0.25">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469</v>
      </c>
      <c r="C24" s="25" t="s">
        <v>535</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83.25" customHeight="1" x14ac:dyDescent="0.25">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502</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M1"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8.75"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75"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75"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8.75" x14ac:dyDescent="0.25">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75" x14ac:dyDescent="0.25">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75"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75"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8.75" x14ac:dyDescent="0.2">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8.75" x14ac:dyDescent="0.2">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8.75" x14ac:dyDescent="0.2">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8.75" x14ac:dyDescent="0.2">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8.75" x14ac:dyDescent="0.2">
      <c r="A12" s="247" t="str">
        <f>'1. паспорт местоположение'!A12:C12</f>
        <v>L_1.1.1.2021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8.75" x14ac:dyDescent="0.2">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2" t="s">
        <v>514</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53" sqref="A53:AJ53"/>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75" x14ac:dyDescent="0.3">
      <c r="A6" s="15"/>
      <c r="I6" s="14"/>
      <c r="J6" s="14"/>
      <c r="K6" s="13"/>
    </row>
    <row r="7" spans="1:44" s="10" customFormat="1" ht="18.75" x14ac:dyDescent="0.2">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ввод'!H30</f>
        <v>2.6459999999999999</v>
      </c>
      <c r="AL25" s="302"/>
      <c r="AM25" s="115"/>
      <c r="AN25" s="303" t="s">
        <v>311</v>
      </c>
      <c r="AO25" s="303"/>
      <c r="AP25" s="303"/>
      <c r="AQ25" s="298"/>
      <c r="AR25" s="298"/>
      <c r="AS25" s="120"/>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2.6459999999999999</v>
      </c>
      <c r="AL67" s="343"/>
      <c r="AM67" s="313"/>
      <c r="AN67" s="313"/>
      <c r="AO67" s="132"/>
      <c r="AP67" s="132"/>
      <c r="AQ67" s="120"/>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25">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25">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7" zoomScaleSheetLayoutView="100" workbookViewId="0">
      <selection activeCell="H46" sqref="H46"/>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6" t="s">
        <v>8</v>
      </c>
      <c r="B7" s="246"/>
      <c r="C7" s="246"/>
      <c r="D7" s="246"/>
      <c r="E7" s="246"/>
      <c r="F7" s="246"/>
      <c r="G7" s="246"/>
      <c r="H7" s="246"/>
      <c r="I7" s="246"/>
      <c r="J7" s="246"/>
      <c r="K7" s="246"/>
      <c r="L7" s="246"/>
    </row>
    <row r="8" spans="1:44" ht="18.75" x14ac:dyDescent="0.25">
      <c r="A8" s="246"/>
      <c r="B8" s="246"/>
      <c r="C8" s="246"/>
      <c r="D8" s="246"/>
      <c r="E8" s="246"/>
      <c r="F8" s="246"/>
      <c r="G8" s="246"/>
      <c r="H8" s="246"/>
      <c r="I8" s="246"/>
      <c r="J8" s="246"/>
      <c r="K8" s="246"/>
      <c r="L8" s="246"/>
    </row>
    <row r="9" spans="1:44" x14ac:dyDescent="0.25">
      <c r="A9" s="247" t="s">
        <v>479</v>
      </c>
      <c r="B9" s="247"/>
      <c r="C9" s="247"/>
      <c r="D9" s="247"/>
      <c r="E9" s="247"/>
      <c r="F9" s="247"/>
      <c r="G9" s="247"/>
      <c r="H9" s="247"/>
      <c r="I9" s="247"/>
      <c r="J9" s="247"/>
      <c r="K9" s="247"/>
      <c r="L9" s="247"/>
    </row>
    <row r="10" spans="1:44" x14ac:dyDescent="0.25">
      <c r="A10" s="243" t="s">
        <v>7</v>
      </c>
      <c r="B10" s="243"/>
      <c r="C10" s="243"/>
      <c r="D10" s="243"/>
      <c r="E10" s="243"/>
      <c r="F10" s="243"/>
      <c r="G10" s="243"/>
      <c r="H10" s="243"/>
      <c r="I10" s="243"/>
      <c r="J10" s="243"/>
      <c r="K10" s="243"/>
      <c r="L10" s="243"/>
    </row>
    <row r="11" spans="1:44" ht="18.75" x14ac:dyDescent="0.25">
      <c r="A11" s="246"/>
      <c r="B11" s="246"/>
      <c r="C11" s="246"/>
      <c r="D11" s="246"/>
      <c r="E11" s="246"/>
      <c r="F11" s="246"/>
      <c r="G11" s="246"/>
      <c r="H11" s="246"/>
      <c r="I11" s="246"/>
      <c r="J11" s="246"/>
      <c r="K11" s="246"/>
      <c r="L11" s="246"/>
    </row>
    <row r="12" spans="1:44" x14ac:dyDescent="0.25">
      <c r="A12" s="247" t="str">
        <f>'1. паспорт местоположение'!A12:C12</f>
        <v>L_1.1.1.2021</v>
      </c>
      <c r="B12" s="247"/>
      <c r="C12" s="247"/>
      <c r="D12" s="247"/>
      <c r="E12" s="247"/>
      <c r="F12" s="247"/>
      <c r="G12" s="247"/>
      <c r="H12" s="247"/>
      <c r="I12" s="247"/>
      <c r="J12" s="247"/>
      <c r="K12" s="247"/>
      <c r="L12" s="247"/>
    </row>
    <row r="13" spans="1:44" x14ac:dyDescent="0.25">
      <c r="A13" s="243" t="s">
        <v>6</v>
      </c>
      <c r="B13" s="243"/>
      <c r="C13" s="243"/>
      <c r="D13" s="243"/>
      <c r="E13" s="243"/>
      <c r="F13" s="243"/>
      <c r="G13" s="243"/>
      <c r="H13" s="243"/>
      <c r="I13" s="243"/>
      <c r="J13" s="243"/>
      <c r="K13" s="243"/>
      <c r="L13" s="243"/>
    </row>
    <row r="14" spans="1:44" ht="18.75" x14ac:dyDescent="0.25">
      <c r="A14" s="251"/>
      <c r="B14" s="251"/>
      <c r="C14" s="251"/>
      <c r="D14" s="251"/>
      <c r="E14" s="251"/>
      <c r="F14" s="251"/>
      <c r="G14" s="251"/>
      <c r="H14" s="251"/>
      <c r="I14" s="251"/>
      <c r="J14" s="251"/>
      <c r="K14" s="251"/>
      <c r="L14" s="251"/>
    </row>
    <row r="15" spans="1:44"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row>
    <row r="16" spans="1:44" x14ac:dyDescent="0.25">
      <c r="A16" s="243" t="s">
        <v>5</v>
      </c>
      <c r="B16" s="243"/>
      <c r="C16" s="243"/>
      <c r="D16" s="243"/>
      <c r="E16" s="243"/>
      <c r="F16" s="243"/>
      <c r="G16" s="243"/>
      <c r="H16" s="243"/>
      <c r="I16" s="243"/>
      <c r="J16" s="243"/>
      <c r="K16" s="243"/>
      <c r="L16" s="243"/>
    </row>
    <row r="17" spans="1:12" ht="15.75" customHeight="1" x14ac:dyDescent="0.25">
      <c r="L17" s="101"/>
    </row>
    <row r="18" spans="1:12" x14ac:dyDescent="0.25">
      <c r="K18" s="100"/>
    </row>
    <row r="19" spans="1:12" ht="15.75" customHeight="1" x14ac:dyDescent="0.25">
      <c r="A19" s="364" t="s">
        <v>447</v>
      </c>
      <c r="B19" s="364"/>
      <c r="C19" s="364"/>
      <c r="D19" s="364"/>
      <c r="E19" s="364"/>
      <c r="F19" s="364"/>
      <c r="G19" s="364"/>
      <c r="H19" s="364"/>
      <c r="I19" s="364"/>
      <c r="J19" s="364"/>
      <c r="K19" s="364"/>
      <c r="L19" s="364"/>
    </row>
    <row r="20" spans="1:12" x14ac:dyDescent="0.25">
      <c r="A20" s="67"/>
      <c r="B20" s="67"/>
      <c r="C20" s="99"/>
      <c r="D20" s="99"/>
      <c r="E20" s="99"/>
      <c r="F20" s="99"/>
      <c r="G20" s="99"/>
      <c r="H20" s="99"/>
      <c r="I20" s="99"/>
      <c r="J20" s="99"/>
      <c r="K20" s="99"/>
      <c r="L20" s="99"/>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69"/>
      <c r="F22" s="170"/>
      <c r="G22" s="373" t="s">
        <v>1</v>
      </c>
      <c r="H22" s="374"/>
      <c r="I22" s="366"/>
      <c r="J22" s="369"/>
      <c r="K22" s="365"/>
      <c r="L22" s="367"/>
    </row>
    <row r="23" spans="1:12" ht="47.25" x14ac:dyDescent="0.25">
      <c r="A23" s="365"/>
      <c r="B23" s="365"/>
      <c r="C23" s="98" t="s">
        <v>217</v>
      </c>
      <c r="D23" s="98" t="s">
        <v>216</v>
      </c>
      <c r="E23" s="98" t="s">
        <v>217</v>
      </c>
      <c r="F23" s="98" t="s">
        <v>216</v>
      </c>
      <c r="G23" s="98" t="s">
        <v>217</v>
      </c>
      <c r="H23" s="98" t="s">
        <v>216</v>
      </c>
      <c r="I23" s="366"/>
      <c r="J23" s="370"/>
      <c r="K23" s="365"/>
      <c r="L23" s="367"/>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1">
        <v>42370</v>
      </c>
      <c r="F37" s="201">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2">
        <v>44287</v>
      </c>
      <c r="D40" s="202">
        <v>44348</v>
      </c>
      <c r="E40" s="91"/>
      <c r="F40" s="91"/>
      <c r="G40" s="421">
        <v>44409</v>
      </c>
      <c r="H40" s="421">
        <v>44409</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2">
        <v>44378</v>
      </c>
      <c r="D43" s="202">
        <v>44409</v>
      </c>
      <c r="E43" s="91"/>
      <c r="F43" s="91"/>
      <c r="G43" s="202">
        <v>44409</v>
      </c>
      <c r="H43" s="421">
        <v>44440</v>
      </c>
      <c r="I43" s="92" t="s">
        <v>481</v>
      </c>
      <c r="J43" s="92" t="s">
        <v>481</v>
      </c>
      <c r="K43" s="92"/>
      <c r="L43" s="92"/>
    </row>
    <row r="44" spans="1:12" ht="24.75" customHeight="1" x14ac:dyDescent="0.25">
      <c r="A44" s="94" t="s">
        <v>202</v>
      </c>
      <c r="B44" s="93" t="s">
        <v>199</v>
      </c>
      <c r="C44" s="202">
        <v>44440</v>
      </c>
      <c r="D44" s="202">
        <v>44501</v>
      </c>
      <c r="E44" s="91"/>
      <c r="F44" s="91"/>
      <c r="G44" s="421">
        <v>44440</v>
      </c>
      <c r="H44" s="421">
        <v>44440</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2">
        <v>44501</v>
      </c>
      <c r="D47" s="202">
        <v>44501</v>
      </c>
      <c r="E47" s="91"/>
      <c r="F47" s="91"/>
      <c r="G47" s="92" t="s">
        <v>481</v>
      </c>
      <c r="H47" s="92" t="s">
        <v>481</v>
      </c>
      <c r="I47" s="92" t="s">
        <v>481</v>
      </c>
      <c r="J47" s="92" t="s">
        <v>481</v>
      </c>
      <c r="K47" s="92"/>
      <c r="L47" s="92"/>
    </row>
    <row r="48" spans="1:12" ht="37.5" customHeight="1" x14ac:dyDescent="0.25">
      <c r="A48" s="94" t="s">
        <v>411</v>
      </c>
      <c r="B48" s="95" t="s">
        <v>195</v>
      </c>
      <c r="C48" s="202">
        <v>44501</v>
      </c>
      <c r="D48" s="202">
        <v>44501</v>
      </c>
      <c r="E48" s="91"/>
      <c r="F48" s="91"/>
      <c r="G48" s="421">
        <v>44440</v>
      </c>
      <c r="H48" s="421">
        <v>44440</v>
      </c>
      <c r="I48" s="92" t="s">
        <v>481</v>
      </c>
      <c r="J48" s="92" t="s">
        <v>481</v>
      </c>
      <c r="K48" s="92"/>
      <c r="L48" s="92"/>
    </row>
    <row r="49" spans="1:12" ht="35.25" customHeight="1" x14ac:dyDescent="0.25">
      <c r="A49" s="94">
        <v>4</v>
      </c>
      <c r="B49" s="93" t="s">
        <v>193</v>
      </c>
      <c r="C49" s="202">
        <v>44501</v>
      </c>
      <c r="D49" s="202">
        <v>44501</v>
      </c>
      <c r="E49" s="91"/>
      <c r="F49" s="91"/>
      <c r="G49" s="421">
        <v>44440</v>
      </c>
      <c r="H49" s="421">
        <v>44440</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2">
        <v>44501</v>
      </c>
      <c r="D53" s="202">
        <v>44501</v>
      </c>
      <c r="E53" s="91"/>
      <c r="F53" s="91"/>
      <c r="G53" s="421">
        <v>44440</v>
      </c>
      <c r="H53" s="421">
        <v>44440</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2022-02-09T08:08:46Z</dcterms:modified>
</cp:coreProperties>
</file>